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risvanwormer/Documents/Alteco/Monthly Reports/"/>
    </mc:Choice>
  </mc:AlternateContent>
  <xr:revisionPtr revIDLastSave="0" documentId="13_ncr:1_{25FF7BB6-45C2-3E4D-9ECE-620D3F2AB84E}" xr6:coauthVersionLast="47" xr6:coauthVersionMax="47" xr10:uidLastSave="{00000000-0000-0000-0000-000000000000}"/>
  <bookViews>
    <workbookView xWindow="32900" yWindow="500" windowWidth="28520" windowHeight="16560" xr2:uid="{685F6796-914E-4CB4-8BE4-2A6D2DA58FAD}"/>
  </bookViews>
  <sheets>
    <sheet name="Current Balance " sheetId="1" r:id="rId1"/>
    <sheet name="Trsf to Res Fnd" sheetId="5" r:id="rId2"/>
    <sheet name="Admin Fees" sheetId="4" r:id="rId3"/>
  </sheets>
  <definedNames>
    <definedName name="_xlnm.Print_Area" localSheetId="0">'Current Balance '!$A:$A</definedName>
    <definedName name="_xlnm.Print_Titles" localSheetId="0">'Current Balance '!$A:$A</definedName>
  </definedName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B40" i="1"/>
  <c r="B31" i="1"/>
  <c r="B22" i="1"/>
  <c r="B20" i="4"/>
  <c r="C20" i="4"/>
  <c r="C40" i="1"/>
  <c r="C31" i="1"/>
  <c r="C22" i="1"/>
  <c r="D20" i="4"/>
  <c r="E20" i="4"/>
  <c r="D22" i="1"/>
  <c r="D34" i="1"/>
  <c r="D40" i="1"/>
  <c r="D31" i="1"/>
  <c r="E22" i="1"/>
  <c r="E34" i="1"/>
  <c r="E31" i="1"/>
  <c r="F20" i="4"/>
  <c r="G20" i="4"/>
  <c r="E40" i="1"/>
  <c r="H20" i="4"/>
  <c r="I20" i="4"/>
  <c r="F40" i="1"/>
  <c r="F31" i="1"/>
  <c r="F22" i="1"/>
  <c r="J20" i="4"/>
  <c r="K2" i="4"/>
  <c r="K20" i="4"/>
  <c r="G22" i="1"/>
  <c r="G31" i="1"/>
  <c r="H4" i="1"/>
  <c r="M20" i="4"/>
  <c r="L20" i="4"/>
  <c r="H22" i="1"/>
  <c r="H31" i="1"/>
  <c r="O20" i="4"/>
  <c r="N20" i="4"/>
</calcChain>
</file>

<file path=xl/sharedStrings.xml><?xml version="1.0" encoding="utf-8"?>
<sst xmlns="http://schemas.openxmlformats.org/spreadsheetml/2006/main" count="69" uniqueCount="47">
  <si>
    <t>GF Balance</t>
  </si>
  <si>
    <t>Total</t>
  </si>
  <si>
    <t>Ferry's</t>
  </si>
  <si>
    <t>Lidia Rios</t>
  </si>
  <si>
    <t>Spragues</t>
  </si>
  <si>
    <t>Women of the Amazon</t>
  </si>
  <si>
    <t>Trans Am Committee</t>
  </si>
  <si>
    <t>Javier</t>
  </si>
  <si>
    <t>Ecuador Tribal Network</t>
  </si>
  <si>
    <t>Leadership Develop Net</t>
  </si>
  <si>
    <t>Henrique Dias</t>
  </si>
  <si>
    <t>Irma Espinoza</t>
  </si>
  <si>
    <t>Johnson</t>
  </si>
  <si>
    <t>Juan Carlos Sanchez</t>
  </si>
  <si>
    <t>Admin Fees</t>
  </si>
  <si>
    <t>Juan Carlos</t>
  </si>
  <si>
    <t>WOTA</t>
  </si>
  <si>
    <t>ETN</t>
  </si>
  <si>
    <t>LDF</t>
  </si>
  <si>
    <t>Espinoza</t>
  </si>
  <si>
    <t>Ferry</t>
  </si>
  <si>
    <t>Henrique</t>
  </si>
  <si>
    <t>Colombian Tribal Network</t>
  </si>
  <si>
    <t>Month/Year</t>
  </si>
  <si>
    <t>Rios</t>
  </si>
  <si>
    <t>GF</t>
  </si>
  <si>
    <t>Financing Activities</t>
  </si>
  <si>
    <t>Rodriguez</t>
  </si>
  <si>
    <t>CTN</t>
  </si>
  <si>
    <t>Transfer to Reserved Funds</t>
  </si>
  <si>
    <t>Amt to Transfer</t>
  </si>
  <si>
    <t>Trans Am</t>
  </si>
  <si>
    <t>Income all sources</t>
  </si>
  <si>
    <t>Expenditures</t>
  </si>
  <si>
    <t xml:space="preserve">Admin Fund </t>
  </si>
  <si>
    <t>Fund Balance</t>
  </si>
  <si>
    <t>Beg Bank Bal</t>
  </si>
  <si>
    <t>Net Revenue to Net Cash</t>
  </si>
  <si>
    <t>Bank Balance</t>
  </si>
  <si>
    <t>Unrestricted Net Assets</t>
  </si>
  <si>
    <t>JohnsonPR match</t>
  </si>
  <si>
    <t>CC</t>
  </si>
  <si>
    <t>CC transactions in transit</t>
  </si>
  <si>
    <t>PR Liabities</t>
  </si>
  <si>
    <t>PR Entry reversal</t>
  </si>
  <si>
    <t>Face to Face</t>
  </si>
  <si>
    <t>Detail of Ministry Accounts and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</si>
</sst>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0" fillId="0" borderId="0" xfId="0" applyNumberFormat="1"/>
    <xf numFmtId="14" fontId="2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43" fontId="0" fillId="0" borderId="0" xfId="1" applyFont="1" applyBorder="1"/>
    <xf numFmtId="43" fontId="2" fillId="0" borderId="2" xfId="1" applyFont="1" applyBorder="1"/>
    <xf numFmtId="43" fontId="0" fillId="0" borderId="0" xfId="1" applyFont="1" applyFill="1"/>
    <xf numFmtId="0" fontId="4" fillId="0" borderId="0" xfId="0" applyFont="1"/>
    <xf numFmtId="43" fontId="4" fillId="0" borderId="0" xfId="1" applyFont="1"/>
    <xf numFmtId="40" fontId="0" fillId="0" borderId="0" xfId="0" applyNumberFormat="1" applyBorder="1"/>
    <xf numFmtId="14" fontId="0" fillId="0" borderId="0" xfId="0" applyNumberFormat="1"/>
    <xf numFmtId="43" fontId="0" fillId="0" borderId="0" xfId="1" applyFont="1" applyFill="1" applyBorder="1"/>
    <xf numFmtId="40" fontId="0" fillId="0" borderId="0" xfId="1" applyNumberFormat="1" applyFont="1"/>
    <xf numFmtId="43" fontId="0" fillId="0" borderId="2" xfId="1" applyFont="1" applyBorder="1"/>
    <xf numFmtId="43" fontId="2" fillId="0" borderId="0" xfId="0" applyNumberFormat="1" applyFont="1" applyBorder="1"/>
    <xf numFmtId="43" fontId="3" fillId="0" borderId="0" xfId="1" applyFont="1" applyFill="1" applyBorder="1"/>
    <xf numFmtId="43" fontId="3" fillId="0" borderId="0" xfId="1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0" xfId="0" applyFont="1" applyBorder="1"/>
    <xf numFmtId="0" fontId="5" fillId="0" borderId="1" xfId="0" applyFont="1" applyBorder="1"/>
    <xf numFmtId="40" fontId="0" fillId="0" borderId="0" xfId="0" applyNumberFormat="1"/>
    <xf numFmtId="40" fontId="0" fillId="0" borderId="0" xfId="0" applyNumberFormat="1" applyFill="1" applyBorder="1"/>
    <xf numFmtId="43" fontId="4" fillId="0" borderId="0" xfId="1" applyFont="1" applyFill="1"/>
    <xf numFmtId="40" fontId="0" fillId="0" borderId="0" xfId="0" applyNumberFormat="1" applyFill="1"/>
    <xf numFmtId="40" fontId="0" fillId="0" borderId="0" xfId="1" applyNumberFormat="1" applyFont="1" applyFill="1" applyBorder="1"/>
    <xf numFmtId="40" fontId="0" fillId="0" borderId="4" xfId="1" applyNumberFormat="1" applyFont="1" applyBorder="1"/>
    <xf numFmtId="40" fontId="0" fillId="0" borderId="3" xfId="1" applyNumberFormat="1" applyFont="1" applyFill="1" applyBorder="1"/>
    <xf numFmtId="40" fontId="0" fillId="0" borderId="0" xfId="1" applyNumberFormat="1" applyFont="1" applyFill="1"/>
    <xf numFmtId="40" fontId="0" fillId="0" borderId="3" xfId="0" applyNumberFormat="1" applyBorder="1"/>
    <xf numFmtId="40" fontId="0" fillId="0" borderId="2" xfId="1" applyNumberFormat="1" applyFont="1" applyBorder="1"/>
    <xf numFmtId="40" fontId="0" fillId="0" borderId="1" xfId="1" applyNumberFormat="1" applyFont="1" applyBorder="1"/>
    <xf numFmtId="43" fontId="0" fillId="0" borderId="3" xfId="0" applyNumberFormat="1" applyBorder="1"/>
    <xf numFmtId="43" fontId="0" fillId="0" borderId="5" xfId="1" applyFont="1" applyBorder="1"/>
    <xf numFmtId="43" fontId="1" fillId="0" borderId="0" xfId="1" applyFont="1" applyFill="1"/>
    <xf numFmtId="43" fontId="1" fillId="0" borderId="0" xfId="1" applyFont="1"/>
    <xf numFmtId="43" fontId="1" fillId="0" borderId="1" xfId="1" applyFont="1" applyBorder="1"/>
    <xf numFmtId="43" fontId="0" fillId="0" borderId="1" xfId="1" applyFont="1" applyBorder="1"/>
    <xf numFmtId="43" fontId="0" fillId="0" borderId="3" xfId="1" applyFont="1" applyBorder="1"/>
    <xf numFmtId="43" fontId="0" fillId="0" borderId="1" xfId="1" applyFont="1" applyFill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22AA-19F7-45C1-96D0-5FEEC21FEAC5}">
  <sheetPr codeName="Sheet1"/>
  <dimension ref="A1:H41"/>
  <sheetViews>
    <sheetView tabSelected="1" workbookViewId="0">
      <pane xSplit="1" topLeftCell="B1" activePane="topRight" state="frozen"/>
      <selection pane="topRight" activeCell="E1" sqref="E1"/>
    </sheetView>
  </sheetViews>
  <sheetFormatPr baseColWidth="10" defaultColWidth="8.83203125" defaultRowHeight="15" x14ac:dyDescent="0.2"/>
  <cols>
    <col min="1" max="7" width="24.1640625" customWidth="1"/>
    <col min="8" max="8" width="15.6640625" customWidth="1"/>
  </cols>
  <sheetData>
    <row r="1" spans="1:8" ht="19" x14ac:dyDescent="0.25">
      <c r="C1" s="44" t="s">
        <v>46</v>
      </c>
    </row>
    <row r="3" spans="1:8" x14ac:dyDescent="0.2">
      <c r="A3" s="4" t="s">
        <v>23</v>
      </c>
      <c r="B3" s="3">
        <v>44773</v>
      </c>
      <c r="C3" s="3">
        <v>44742</v>
      </c>
      <c r="D3" s="3">
        <v>44712</v>
      </c>
      <c r="E3" s="3">
        <v>44681</v>
      </c>
      <c r="F3" s="3">
        <v>44651</v>
      </c>
      <c r="G3" s="3">
        <v>44620</v>
      </c>
      <c r="H3" s="3">
        <v>44592</v>
      </c>
    </row>
    <row r="4" spans="1:8" x14ac:dyDescent="0.2">
      <c r="A4" s="5" t="s">
        <v>0</v>
      </c>
      <c r="B4" s="14">
        <v>38074.54</v>
      </c>
      <c r="C4" s="14">
        <v>39380.199999999997</v>
      </c>
      <c r="D4" s="14">
        <v>39665.120000000003</v>
      </c>
      <c r="E4" s="15">
        <v>38446.69</v>
      </c>
      <c r="F4" s="12">
        <v>36784.79</v>
      </c>
      <c r="G4" s="7">
        <v>33423.9</v>
      </c>
      <c r="H4" s="14">
        <f>28335.41-84.6</f>
        <v>28250.81</v>
      </c>
    </row>
    <row r="5" spans="1:8" x14ac:dyDescent="0.2">
      <c r="A5" t="s">
        <v>34</v>
      </c>
      <c r="B5" s="9">
        <v>0</v>
      </c>
      <c r="C5" s="9">
        <v>834.4</v>
      </c>
      <c r="D5" s="9">
        <v>2474.4</v>
      </c>
      <c r="E5" s="32">
        <v>4196.4799999999996</v>
      </c>
      <c r="F5" s="28">
        <v>6010.67</v>
      </c>
      <c r="G5" s="9">
        <v>7564.47</v>
      </c>
      <c r="H5" s="9">
        <v>1187.6500000000001</v>
      </c>
    </row>
    <row r="6" spans="1:8" x14ac:dyDescent="0.2">
      <c r="A6" s="5" t="s">
        <v>27</v>
      </c>
      <c r="B6" s="14">
        <v>3196.99</v>
      </c>
      <c r="C6" s="14">
        <v>3173.73</v>
      </c>
      <c r="D6" s="14">
        <v>2906.23</v>
      </c>
      <c r="E6" s="29">
        <v>3353.2</v>
      </c>
      <c r="F6" s="26">
        <v>2802.93</v>
      </c>
      <c r="G6" s="14">
        <v>2801.84</v>
      </c>
      <c r="H6" s="14">
        <v>3639.24</v>
      </c>
    </row>
    <row r="7" spans="1:8" x14ac:dyDescent="0.2">
      <c r="A7" s="6" t="s">
        <v>22</v>
      </c>
      <c r="B7" s="14">
        <v>57.38</v>
      </c>
      <c r="C7" s="14">
        <v>3727.51</v>
      </c>
      <c r="D7" s="14">
        <v>6881.93</v>
      </c>
      <c r="E7" s="29">
        <v>2457.38</v>
      </c>
      <c r="F7" s="26">
        <v>6875</v>
      </c>
      <c r="G7" s="14">
        <v>6875</v>
      </c>
      <c r="H7" s="14">
        <v>2875</v>
      </c>
    </row>
    <row r="8" spans="1:8" x14ac:dyDescent="0.2">
      <c r="A8" t="s">
        <v>8</v>
      </c>
      <c r="B8" s="9">
        <v>7142.01</v>
      </c>
      <c r="C8" s="9">
        <v>7009.49</v>
      </c>
      <c r="D8" s="9">
        <v>6876.97</v>
      </c>
      <c r="E8" s="32">
        <v>4166.1899999999996</v>
      </c>
      <c r="F8" s="28">
        <v>6611.93</v>
      </c>
      <c r="G8" s="14">
        <v>6479.41</v>
      </c>
      <c r="H8" s="14">
        <v>6346.89</v>
      </c>
    </row>
    <row r="9" spans="1:8" x14ac:dyDescent="0.2">
      <c r="A9" t="s">
        <v>45</v>
      </c>
      <c r="B9" s="9">
        <v>10800</v>
      </c>
      <c r="C9" s="9"/>
      <c r="D9" s="9"/>
      <c r="E9" s="32"/>
      <c r="F9" s="28"/>
      <c r="G9" s="14"/>
      <c r="H9" s="14"/>
    </row>
    <row r="10" spans="1:8" x14ac:dyDescent="0.2">
      <c r="A10" t="s">
        <v>2</v>
      </c>
      <c r="B10" s="9">
        <v>27845.47</v>
      </c>
      <c r="C10" s="9">
        <v>24679.4</v>
      </c>
      <c r="D10" s="9">
        <v>24305.88</v>
      </c>
      <c r="E10" s="32">
        <v>33357.67</v>
      </c>
      <c r="F10" s="28">
        <v>32001.91</v>
      </c>
      <c r="G10" s="14">
        <v>27274.78</v>
      </c>
      <c r="H10" s="14">
        <v>24435</v>
      </c>
    </row>
    <row r="11" spans="1:8" x14ac:dyDescent="0.2">
      <c r="A11" t="s">
        <v>10</v>
      </c>
      <c r="B11" s="9">
        <v>0</v>
      </c>
      <c r="C11" s="1">
        <v>0</v>
      </c>
      <c r="D11" s="1">
        <v>0</v>
      </c>
      <c r="E11" s="32">
        <v>0</v>
      </c>
      <c r="F11" s="28">
        <v>0</v>
      </c>
      <c r="G11" s="14">
        <v>0</v>
      </c>
      <c r="H11" s="14">
        <v>0</v>
      </c>
    </row>
    <row r="12" spans="1:8" x14ac:dyDescent="0.2">
      <c r="A12" t="s">
        <v>11</v>
      </c>
      <c r="B12" s="9">
        <v>20938.63</v>
      </c>
      <c r="C12" s="9">
        <v>19680.72</v>
      </c>
      <c r="D12" s="9">
        <v>17660.72</v>
      </c>
      <c r="E12" s="32">
        <v>17815.72</v>
      </c>
      <c r="F12" s="28">
        <v>17433.09</v>
      </c>
      <c r="G12" s="14">
        <v>17003.09</v>
      </c>
      <c r="H12" s="14">
        <v>17068.09</v>
      </c>
    </row>
    <row r="13" spans="1:8" x14ac:dyDescent="0.2">
      <c r="A13" t="s">
        <v>7</v>
      </c>
      <c r="B13" s="9">
        <v>2018.83</v>
      </c>
      <c r="C13" s="9">
        <v>53.87</v>
      </c>
      <c r="D13" s="9">
        <v>1017.47</v>
      </c>
      <c r="E13" s="32">
        <v>1980.28</v>
      </c>
      <c r="F13" s="28">
        <v>2937.24</v>
      </c>
      <c r="G13" s="9">
        <v>1167.44</v>
      </c>
      <c r="H13" s="18">
        <v>-602.71</v>
      </c>
    </row>
    <row r="14" spans="1:8" x14ac:dyDescent="0.2">
      <c r="A14" t="s">
        <v>12</v>
      </c>
      <c r="B14" s="9">
        <v>25696.43</v>
      </c>
      <c r="C14" s="9">
        <v>25025.14</v>
      </c>
      <c r="D14" s="9">
        <v>32379.37</v>
      </c>
      <c r="E14" s="32">
        <v>31662.31</v>
      </c>
      <c r="F14" s="28">
        <v>30857.040000000001</v>
      </c>
      <c r="G14" s="9">
        <v>29360.89</v>
      </c>
      <c r="H14" s="14">
        <v>30191.66</v>
      </c>
    </row>
    <row r="15" spans="1:8" x14ac:dyDescent="0.2">
      <c r="A15" t="s">
        <v>13</v>
      </c>
      <c r="B15" s="9">
        <v>1946.33</v>
      </c>
      <c r="C15" s="9">
        <v>1946.33</v>
      </c>
      <c r="D15" s="9">
        <v>1946.33</v>
      </c>
      <c r="E15" s="32">
        <v>1918.83</v>
      </c>
      <c r="F15" s="28">
        <v>1818.83</v>
      </c>
      <c r="G15" s="9">
        <v>1718.83</v>
      </c>
      <c r="H15" s="14">
        <v>1618.83</v>
      </c>
    </row>
    <row r="16" spans="1:8" x14ac:dyDescent="0.2">
      <c r="A16" t="s">
        <v>9</v>
      </c>
      <c r="B16" s="9">
        <v>2905.31</v>
      </c>
      <c r="C16" s="9">
        <v>14232.46</v>
      </c>
      <c r="D16" s="9">
        <v>14214.46</v>
      </c>
      <c r="E16" s="32">
        <v>17795.400000000001</v>
      </c>
      <c r="F16" s="28">
        <v>13277.4</v>
      </c>
      <c r="G16" s="9">
        <v>13259.4</v>
      </c>
      <c r="H16" s="14">
        <v>531.87</v>
      </c>
    </row>
    <row r="17" spans="1:8" x14ac:dyDescent="0.2">
      <c r="A17" t="s">
        <v>3</v>
      </c>
      <c r="B17" s="9">
        <v>5797</v>
      </c>
      <c r="C17" s="9">
        <v>5760.5</v>
      </c>
      <c r="D17" s="9">
        <v>5724</v>
      </c>
      <c r="E17" s="32">
        <v>5687.5</v>
      </c>
      <c r="F17" s="28">
        <v>5651</v>
      </c>
      <c r="G17" s="9">
        <v>5614.5</v>
      </c>
      <c r="H17" s="14">
        <v>5533</v>
      </c>
    </row>
    <row r="18" spans="1:8" x14ac:dyDescent="0.2">
      <c r="A18" t="s">
        <v>4</v>
      </c>
      <c r="B18" s="9">
        <v>3289.5</v>
      </c>
      <c r="C18" s="9">
        <v>4747.6899999999996</v>
      </c>
      <c r="D18" s="9">
        <v>2134.67</v>
      </c>
      <c r="E18" s="32">
        <v>5048.49</v>
      </c>
      <c r="F18" s="28">
        <v>6777.25</v>
      </c>
      <c r="G18" s="9">
        <v>6162.87</v>
      </c>
      <c r="H18" s="14">
        <v>6809.41</v>
      </c>
    </row>
    <row r="19" spans="1:8" x14ac:dyDescent="0.2">
      <c r="A19" t="s">
        <v>6</v>
      </c>
      <c r="B19" s="9">
        <v>0</v>
      </c>
      <c r="C19" s="1">
        <v>0</v>
      </c>
      <c r="D19" s="1">
        <v>0</v>
      </c>
      <c r="E19" s="32">
        <v>0</v>
      </c>
      <c r="F19" s="28">
        <v>0</v>
      </c>
      <c r="G19" s="9">
        <v>0</v>
      </c>
      <c r="H19" s="14">
        <v>0</v>
      </c>
    </row>
    <row r="20" spans="1:8" x14ac:dyDescent="0.2">
      <c r="A20" t="s">
        <v>5</v>
      </c>
      <c r="B20" s="9">
        <v>1284.21</v>
      </c>
      <c r="C20" s="9">
        <v>1104.21</v>
      </c>
      <c r="D20" s="9">
        <v>924.21</v>
      </c>
      <c r="E20" s="32">
        <v>744.21</v>
      </c>
      <c r="F20" s="28">
        <v>564.21</v>
      </c>
      <c r="G20" s="9">
        <v>384.21</v>
      </c>
      <c r="H20" s="14">
        <v>384.21</v>
      </c>
    </row>
    <row r="21" spans="1:8" x14ac:dyDescent="0.2">
      <c r="B21" s="1"/>
      <c r="C21" s="41"/>
      <c r="D21" s="41"/>
      <c r="E21" s="35"/>
      <c r="F21" s="21"/>
      <c r="G21" s="43"/>
      <c r="H21" s="41"/>
    </row>
    <row r="22" spans="1:8" ht="16" thickBot="1" x14ac:dyDescent="0.25">
      <c r="A22" t="s">
        <v>1</v>
      </c>
      <c r="B22" s="42">
        <f>SUM(B4:B21)</f>
        <v>150992.62999999998</v>
      </c>
      <c r="C22" s="16">
        <f>SUM(C4:C21)</f>
        <v>151355.65</v>
      </c>
      <c r="D22" s="16">
        <f>SUM(D4:D21)</f>
        <v>159111.76</v>
      </c>
      <c r="E22" s="15">
        <f>SUM(E4:E21)</f>
        <v>168630.34999999995</v>
      </c>
      <c r="F22" s="25">
        <f>SUM(F4:F21)</f>
        <v>170403.28999999998</v>
      </c>
      <c r="G22" s="1">
        <f>SUM(G4:G20)</f>
        <v>159090.62999999998</v>
      </c>
      <c r="H22" s="1">
        <f>SUM(H4:H21)</f>
        <v>128268.95</v>
      </c>
    </row>
    <row r="23" spans="1:8" ht="16" thickTop="1" x14ac:dyDescent="0.2">
      <c r="D23" s="1"/>
      <c r="F23" s="25"/>
      <c r="G23" s="1">
        <v>126.45</v>
      </c>
      <c r="H23" s="15"/>
    </row>
    <row r="24" spans="1:8" x14ac:dyDescent="0.2">
      <c r="A24" t="s">
        <v>36</v>
      </c>
      <c r="B24" s="1">
        <v>146389.29</v>
      </c>
      <c r="C24" s="1">
        <v>151590.91</v>
      </c>
      <c r="D24" s="1">
        <v>166566.21</v>
      </c>
      <c r="E24" s="15">
        <v>164350.32</v>
      </c>
      <c r="F24" s="15">
        <v>153046.01</v>
      </c>
      <c r="G24" s="1"/>
      <c r="H24" s="15">
        <v>-889.67</v>
      </c>
    </row>
    <row r="25" spans="1:8" x14ac:dyDescent="0.2">
      <c r="A25" t="s">
        <v>32</v>
      </c>
      <c r="B25" s="1">
        <v>71637.649999999994</v>
      </c>
      <c r="C25" s="1">
        <v>35417.21</v>
      </c>
      <c r="D25" s="1">
        <v>38359.25</v>
      </c>
      <c r="E25" s="15">
        <v>40380.730000000003</v>
      </c>
      <c r="F25" s="15">
        <v>53417.06</v>
      </c>
      <c r="G25" s="19">
        <v>-5768.37</v>
      </c>
      <c r="H25" s="15">
        <v>-3699.04</v>
      </c>
    </row>
    <row r="26" spans="1:8" x14ac:dyDescent="0.2">
      <c r="A26" t="s">
        <v>33</v>
      </c>
      <c r="B26" s="1">
        <v>-71447.19</v>
      </c>
      <c r="C26" s="39">
        <v>-36608.83</v>
      </c>
      <c r="D26" s="19">
        <v>-38871.97</v>
      </c>
      <c r="E26" s="15">
        <v>-40477.660000000003</v>
      </c>
      <c r="F26" s="15">
        <v>-53416.86</v>
      </c>
      <c r="G26" s="19"/>
      <c r="H26" s="15"/>
    </row>
    <row r="27" spans="1:8" x14ac:dyDescent="0.2">
      <c r="A27" t="s">
        <v>26</v>
      </c>
      <c r="B27" s="1">
        <v>-834.4</v>
      </c>
      <c r="C27" s="39">
        <v>-5807.77</v>
      </c>
      <c r="D27" s="19">
        <v>-13762.36</v>
      </c>
      <c r="E27" s="15">
        <v>742.95</v>
      </c>
      <c r="F27" s="15">
        <v>11100.16</v>
      </c>
      <c r="G27" s="19"/>
      <c r="H27" s="15"/>
    </row>
    <row r="28" spans="1:8" x14ac:dyDescent="0.2">
      <c r="A28" t="s">
        <v>37</v>
      </c>
      <c r="B28" s="1">
        <v>2637.32</v>
      </c>
      <c r="C28" s="1">
        <v>1797.77</v>
      </c>
      <c r="D28" s="19">
        <v>-700.22</v>
      </c>
      <c r="E28" s="15">
        <v>845.27</v>
      </c>
      <c r="F28" s="15">
        <v>203.95</v>
      </c>
      <c r="G28" s="19"/>
      <c r="H28" s="15"/>
    </row>
    <row r="29" spans="1:8" x14ac:dyDescent="0.2">
      <c r="A29" t="s">
        <v>43</v>
      </c>
      <c r="B29" s="1"/>
      <c r="C29" s="1"/>
      <c r="E29" s="15">
        <v>724.6</v>
      </c>
      <c r="F29" s="15"/>
      <c r="G29" s="19"/>
      <c r="H29" s="15"/>
    </row>
    <row r="30" spans="1:8" x14ac:dyDescent="0.2">
      <c r="B30" s="41"/>
      <c r="C30" s="41"/>
      <c r="D30" s="21"/>
      <c r="E30" s="35"/>
      <c r="F30" s="15"/>
      <c r="G30" s="1"/>
      <c r="H30" s="1"/>
    </row>
    <row r="31" spans="1:8" ht="16" thickBot="1" x14ac:dyDescent="0.25">
      <c r="A31" t="s">
        <v>1</v>
      </c>
      <c r="B31" s="42">
        <f>SUM(B24:B30)</f>
        <v>148382.67000000001</v>
      </c>
      <c r="C31" s="16">
        <f>SUM(C24:C30)</f>
        <v>146389.28999999998</v>
      </c>
      <c r="D31" s="36">
        <f>SUM(D24:D30)</f>
        <v>151590.91</v>
      </c>
      <c r="E31" s="34">
        <f>SUM(E24:E30)</f>
        <v>166566.21000000002</v>
      </c>
      <c r="F31" s="30">
        <f>SUM(F24:F30)</f>
        <v>164350.32000000004</v>
      </c>
      <c r="G31" s="16">
        <f>SUM(G22:G25)</f>
        <v>153448.71</v>
      </c>
      <c r="H31" s="8">
        <f>SUM(H22:H25)</f>
        <v>123680.24</v>
      </c>
    </row>
    <row r="32" spans="1:8" ht="17" thickTop="1" thickBot="1" x14ac:dyDescent="0.25">
      <c r="A32" t="s">
        <v>38</v>
      </c>
      <c r="B32" s="37">
        <v>148382.67000000001</v>
      </c>
      <c r="C32" s="16">
        <v>146389.29</v>
      </c>
      <c r="D32" s="37">
        <v>151590.91</v>
      </c>
      <c r="E32" s="34">
        <v>166566.21</v>
      </c>
      <c r="F32" s="31">
        <v>164350.32</v>
      </c>
      <c r="G32" s="16">
        <v>153448.71</v>
      </c>
      <c r="H32" s="8">
        <v>123680.24</v>
      </c>
    </row>
    <row r="33" spans="1:8" ht="16" thickTop="1" x14ac:dyDescent="0.2">
      <c r="F33" s="29"/>
    </row>
    <row r="34" spans="1:8" x14ac:dyDescent="0.2">
      <c r="A34" t="s">
        <v>35</v>
      </c>
      <c r="B34" s="1">
        <v>150992.63</v>
      </c>
      <c r="C34" s="1">
        <v>151355.65</v>
      </c>
      <c r="D34" s="1">
        <f>+D22</f>
        <v>159111.76</v>
      </c>
      <c r="E34" s="15">
        <f>+E22</f>
        <v>168630.34999999995</v>
      </c>
      <c r="F34" s="25">
        <v>170403.29</v>
      </c>
    </row>
    <row r="35" spans="1:8" x14ac:dyDescent="0.2">
      <c r="A35" t="s">
        <v>39</v>
      </c>
      <c r="B35" s="1">
        <v>-5358.36</v>
      </c>
      <c r="C35" s="39">
        <v>-5358.36</v>
      </c>
      <c r="D35" s="39">
        <v>-5358.36</v>
      </c>
      <c r="E35" s="15">
        <v>-5358.36</v>
      </c>
      <c r="F35" s="15">
        <v>-5358.36</v>
      </c>
    </row>
    <row r="36" spans="1:8" x14ac:dyDescent="0.2">
      <c r="A36" t="s">
        <v>40</v>
      </c>
      <c r="B36" s="1">
        <v>-107.1</v>
      </c>
      <c r="C36" s="1">
        <v>-107.1</v>
      </c>
      <c r="D36" s="39">
        <v>-107.1</v>
      </c>
      <c r="E36" s="15">
        <v>-107.1</v>
      </c>
      <c r="F36" s="15">
        <v>-107.1</v>
      </c>
      <c r="H36" s="2"/>
    </row>
    <row r="37" spans="1:8" x14ac:dyDescent="0.2">
      <c r="A37" t="s">
        <v>44</v>
      </c>
      <c r="B37" s="1"/>
      <c r="C37" s="1"/>
      <c r="D37" s="39">
        <v>239</v>
      </c>
      <c r="E37" s="15"/>
      <c r="F37" s="15"/>
      <c r="H37" s="17"/>
    </row>
    <row r="38" spans="1:8" x14ac:dyDescent="0.2">
      <c r="A38" t="s">
        <v>41</v>
      </c>
      <c r="B38" s="1">
        <v>4435.09</v>
      </c>
      <c r="C38" s="1">
        <v>1797.77</v>
      </c>
      <c r="D38" s="38">
        <v>939.22</v>
      </c>
      <c r="E38" s="15">
        <v>939.22</v>
      </c>
      <c r="F38" s="15">
        <v>-93.95</v>
      </c>
      <c r="H38" s="17"/>
    </row>
    <row r="39" spans="1:8" x14ac:dyDescent="0.2">
      <c r="A39" t="s">
        <v>42</v>
      </c>
      <c r="B39" s="1">
        <v>-1579.59</v>
      </c>
      <c r="C39" s="40">
        <v>-1298.67</v>
      </c>
      <c r="D39" s="40">
        <v>-3233.61</v>
      </c>
      <c r="E39" s="35">
        <v>2462.1</v>
      </c>
      <c r="F39" s="25">
        <v>-493.56</v>
      </c>
      <c r="H39" s="17"/>
    </row>
    <row r="40" spans="1:8" ht="16" thickBot="1" x14ac:dyDescent="0.25">
      <c r="B40" s="42">
        <f>SUM(B34:B39)</f>
        <v>148382.67000000001</v>
      </c>
      <c r="C40" s="16">
        <f>SUM(C34:C39)</f>
        <v>146389.28999999998</v>
      </c>
      <c r="D40" s="16">
        <f>SUM(D34:D39)</f>
        <v>151590.91000000003</v>
      </c>
      <c r="E40" s="34">
        <f>SUM(E34:E39)</f>
        <v>166566.20999999996</v>
      </c>
      <c r="F40" s="33">
        <f>SUM(F34:F39)</f>
        <v>164350.32</v>
      </c>
      <c r="H40" s="17"/>
    </row>
    <row r="41" spans="1:8" ht="16" thickTop="1" x14ac:dyDescent="0.2">
      <c r="D41" s="1"/>
      <c r="H41" s="17"/>
    </row>
  </sheetData>
  <sortState xmlns:xlrd2="http://schemas.microsoft.com/office/spreadsheetml/2017/richdata2" ref="A6:H20">
    <sortCondition ref="A6:A2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41B0-D681-9742-8BF8-0983040E6A98}">
  <dimension ref="A1:E20"/>
  <sheetViews>
    <sheetView workbookViewId="0">
      <selection activeCell="C4" sqref="C4"/>
    </sheetView>
  </sheetViews>
  <sheetFormatPr baseColWidth="10" defaultRowHeight="15" x14ac:dyDescent="0.2"/>
  <cols>
    <col min="1" max="1" width="13.5" customWidth="1"/>
  </cols>
  <sheetData>
    <row r="1" spans="1:5" x14ac:dyDescent="0.2">
      <c r="A1" s="21"/>
      <c r="B1" s="20"/>
      <c r="C1" s="20" t="s">
        <v>29</v>
      </c>
      <c r="D1" s="24"/>
      <c r="E1" s="22"/>
    </row>
    <row r="2" spans="1:5" x14ac:dyDescent="0.2">
      <c r="A2" s="5"/>
      <c r="B2" s="4"/>
      <c r="C2" s="23" t="s">
        <v>30</v>
      </c>
      <c r="D2" s="22"/>
      <c r="E2" s="22"/>
    </row>
    <row r="3" spans="1:5" x14ac:dyDescent="0.2">
      <c r="A3" s="5" t="s">
        <v>0</v>
      </c>
      <c r="C3" s="32">
        <f>-1580.58+274.92</f>
        <v>-1305.6599999999999</v>
      </c>
    </row>
    <row r="4" spans="1:5" x14ac:dyDescent="0.2">
      <c r="A4" s="5" t="s">
        <v>27</v>
      </c>
      <c r="C4" s="32">
        <v>23.26</v>
      </c>
    </row>
    <row r="5" spans="1:5" x14ac:dyDescent="0.2">
      <c r="A5" s="6" t="s">
        <v>22</v>
      </c>
      <c r="C5" s="32">
        <v>-3670.13</v>
      </c>
    </row>
    <row r="6" spans="1:5" x14ac:dyDescent="0.2">
      <c r="A6" t="s">
        <v>8</v>
      </c>
      <c r="C6" s="32">
        <v>132.52000000000001</v>
      </c>
    </row>
    <row r="7" spans="1:5" x14ac:dyDescent="0.2">
      <c r="A7" t="s">
        <v>45</v>
      </c>
      <c r="C7" s="32">
        <v>10800</v>
      </c>
    </row>
    <row r="8" spans="1:5" x14ac:dyDescent="0.2">
      <c r="A8" t="s">
        <v>2</v>
      </c>
      <c r="C8" s="32">
        <v>3166.07</v>
      </c>
    </row>
    <row r="9" spans="1:5" x14ac:dyDescent="0.2">
      <c r="A9" t="s">
        <v>10</v>
      </c>
      <c r="C9" s="32">
        <v>0</v>
      </c>
    </row>
    <row r="10" spans="1:5" x14ac:dyDescent="0.2">
      <c r="A10" t="s">
        <v>11</v>
      </c>
      <c r="C10" s="32">
        <v>2757.91</v>
      </c>
    </row>
    <row r="11" spans="1:5" x14ac:dyDescent="0.2">
      <c r="A11" t="s">
        <v>7</v>
      </c>
      <c r="C11" s="32">
        <v>1964.96</v>
      </c>
    </row>
    <row r="12" spans="1:5" x14ac:dyDescent="0.2">
      <c r="A12" t="s">
        <v>12</v>
      </c>
      <c r="C12" s="32">
        <v>671.29</v>
      </c>
    </row>
    <row r="13" spans="1:5" x14ac:dyDescent="0.2">
      <c r="A13" t="s">
        <v>13</v>
      </c>
      <c r="C13" s="32">
        <v>0</v>
      </c>
    </row>
    <row r="14" spans="1:5" x14ac:dyDescent="0.2">
      <c r="A14" t="s">
        <v>9</v>
      </c>
      <c r="C14" s="32">
        <v>-11327.15</v>
      </c>
    </row>
    <row r="15" spans="1:5" x14ac:dyDescent="0.2">
      <c r="A15" t="s">
        <v>3</v>
      </c>
      <c r="C15" s="32">
        <v>36.5</v>
      </c>
    </row>
    <row r="16" spans="1:5" x14ac:dyDescent="0.2">
      <c r="A16" t="s">
        <v>4</v>
      </c>
      <c r="C16" s="32">
        <v>-1458.19</v>
      </c>
    </row>
    <row r="17" spans="1:3" x14ac:dyDescent="0.2">
      <c r="A17" t="s">
        <v>6</v>
      </c>
      <c r="C17" s="32">
        <v>0</v>
      </c>
    </row>
    <row r="18" spans="1:3" x14ac:dyDescent="0.2">
      <c r="A18" t="s">
        <v>5</v>
      </c>
      <c r="C18" s="32">
        <v>180</v>
      </c>
    </row>
    <row r="19" spans="1:3" x14ac:dyDescent="0.2">
      <c r="C19" s="32"/>
    </row>
    <row r="20" spans="1:3" x14ac:dyDescent="0.2">
      <c r="C20" s="2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B9C4-5A13-0C40-AFF2-A0104D793057}">
  <sheetPr codeName="Sheet3"/>
  <dimension ref="A1:O20"/>
  <sheetViews>
    <sheetView workbookViewId="0">
      <selection activeCell="B21" sqref="B21"/>
    </sheetView>
  </sheetViews>
  <sheetFormatPr baseColWidth="10" defaultRowHeight="15" x14ac:dyDescent="0.2"/>
  <cols>
    <col min="1" max="13" width="16.1640625" customWidth="1"/>
  </cols>
  <sheetData>
    <row r="1" spans="1:15" ht="22" customHeight="1" x14ac:dyDescent="0.2">
      <c r="C1" s="13">
        <v>44773</v>
      </c>
      <c r="E1" s="13">
        <v>44742</v>
      </c>
      <c r="G1" s="13">
        <v>44712</v>
      </c>
      <c r="I1" s="13">
        <v>44681</v>
      </c>
      <c r="K1" s="13">
        <v>44651</v>
      </c>
      <c r="M1" s="13">
        <v>44620</v>
      </c>
      <c r="O1" s="13">
        <v>44592</v>
      </c>
    </row>
    <row r="2" spans="1:15" ht="16" x14ac:dyDescent="0.2">
      <c r="A2" s="10" t="s">
        <v>14</v>
      </c>
      <c r="B2" s="10">
        <v>6512.51</v>
      </c>
      <c r="C2" s="10"/>
      <c r="D2" s="10">
        <v>3128.84</v>
      </c>
      <c r="E2" s="10"/>
      <c r="F2" s="10">
        <v>3487.21</v>
      </c>
      <c r="G2" s="10"/>
      <c r="H2" s="10">
        <v>3670.95</v>
      </c>
      <c r="I2" s="11">
        <v>0</v>
      </c>
      <c r="J2" s="10"/>
      <c r="K2" s="11">
        <f>SUM(J3:J18)</f>
        <v>4860.05</v>
      </c>
      <c r="L2" s="10"/>
      <c r="M2" s="10">
        <v>6315.55</v>
      </c>
      <c r="N2" s="11"/>
      <c r="O2" s="11">
        <v>3153.94</v>
      </c>
    </row>
    <row r="3" spans="1:15" ht="16" x14ac:dyDescent="0.2">
      <c r="A3" s="10" t="s">
        <v>28</v>
      </c>
      <c r="B3" s="10"/>
      <c r="C3" s="10">
        <v>382</v>
      </c>
      <c r="D3" s="10"/>
      <c r="E3" s="10">
        <v>0</v>
      </c>
      <c r="F3" s="10"/>
      <c r="G3" s="11">
        <v>305</v>
      </c>
      <c r="H3" s="10"/>
      <c r="I3" s="11">
        <v>0</v>
      </c>
      <c r="J3" s="27">
        <v>0</v>
      </c>
      <c r="L3" s="10"/>
      <c r="M3" s="10"/>
      <c r="N3" s="11"/>
      <c r="O3" s="11"/>
    </row>
    <row r="4" spans="1:15" ht="16" x14ac:dyDescent="0.2">
      <c r="A4" s="10" t="s">
        <v>17</v>
      </c>
      <c r="B4" s="10"/>
      <c r="C4" s="10">
        <v>15</v>
      </c>
      <c r="D4" s="10"/>
      <c r="E4" s="10">
        <v>15</v>
      </c>
      <c r="F4" s="10"/>
      <c r="G4" s="11">
        <v>15</v>
      </c>
      <c r="H4" s="10"/>
      <c r="I4" s="11">
        <v>15</v>
      </c>
      <c r="J4" s="27">
        <v>15</v>
      </c>
      <c r="L4" s="11">
        <v>15</v>
      </c>
      <c r="M4" s="1"/>
      <c r="N4" s="11">
        <v>15</v>
      </c>
      <c r="O4" s="11"/>
    </row>
    <row r="5" spans="1:15" ht="16" x14ac:dyDescent="0.2">
      <c r="A5" s="10" t="s">
        <v>45</v>
      </c>
      <c r="B5" s="10"/>
      <c r="C5" s="10">
        <v>1200</v>
      </c>
      <c r="D5" s="10"/>
      <c r="E5" s="10"/>
      <c r="F5" s="10"/>
      <c r="G5" s="11"/>
      <c r="H5" s="10"/>
      <c r="I5" s="11"/>
      <c r="J5" s="27"/>
      <c r="L5" s="11"/>
      <c r="M5" s="1"/>
      <c r="N5" s="11"/>
      <c r="O5" s="11"/>
    </row>
    <row r="6" spans="1:15" ht="16" x14ac:dyDescent="0.2">
      <c r="A6" s="10" t="s">
        <v>18</v>
      </c>
      <c r="B6" s="10"/>
      <c r="C6" s="10">
        <v>2</v>
      </c>
      <c r="D6" s="10"/>
      <c r="E6" s="10">
        <v>2</v>
      </c>
      <c r="F6" s="10"/>
      <c r="G6" s="11">
        <v>2</v>
      </c>
      <c r="H6" s="10"/>
      <c r="I6" s="11">
        <v>502</v>
      </c>
      <c r="J6" s="27">
        <v>2</v>
      </c>
      <c r="L6" s="11">
        <v>1860.88</v>
      </c>
      <c r="M6" s="11"/>
      <c r="N6" s="11">
        <v>2</v>
      </c>
      <c r="O6" s="11"/>
    </row>
    <row r="7" spans="1:15" ht="16" x14ac:dyDescent="0.2">
      <c r="A7" s="10" t="s">
        <v>27</v>
      </c>
      <c r="B7" s="10"/>
      <c r="C7" s="10">
        <v>80.36</v>
      </c>
      <c r="D7" s="10"/>
      <c r="E7" s="10">
        <v>107.5</v>
      </c>
      <c r="F7" s="10"/>
      <c r="G7" s="11">
        <v>28.11</v>
      </c>
      <c r="H7" s="10"/>
      <c r="I7" s="11">
        <v>138.91</v>
      </c>
      <c r="J7" s="27">
        <v>77.900000000000006</v>
      </c>
      <c r="L7" s="11">
        <v>62.5</v>
      </c>
      <c r="M7" s="11"/>
      <c r="N7" s="11">
        <v>60</v>
      </c>
      <c r="O7" s="11"/>
    </row>
    <row r="8" spans="1:15" ht="16" x14ac:dyDescent="0.2">
      <c r="A8" s="10" t="s">
        <v>19</v>
      </c>
      <c r="B8" s="10"/>
      <c r="C8" s="10">
        <v>302</v>
      </c>
      <c r="D8" s="10"/>
      <c r="E8" s="10">
        <v>220</v>
      </c>
      <c r="F8" s="10"/>
      <c r="G8" s="11">
        <v>145</v>
      </c>
      <c r="H8" s="10"/>
      <c r="I8" s="11">
        <v>204.73</v>
      </c>
      <c r="J8" s="27">
        <v>210</v>
      </c>
      <c r="L8" s="11">
        <v>155</v>
      </c>
      <c r="M8" s="11"/>
      <c r="N8" s="11">
        <v>146.59</v>
      </c>
      <c r="O8" s="11"/>
    </row>
    <row r="9" spans="1:15" ht="16" x14ac:dyDescent="0.2">
      <c r="A9" s="10" t="s">
        <v>20</v>
      </c>
      <c r="B9" s="10"/>
      <c r="C9" s="10">
        <v>2464.8000000000002</v>
      </c>
      <c r="D9" s="10"/>
      <c r="E9" s="10">
        <v>1312.1</v>
      </c>
      <c r="F9" s="10"/>
      <c r="G9" s="11">
        <v>995.8</v>
      </c>
      <c r="H9" s="10"/>
      <c r="I9" s="11">
        <v>1170.3</v>
      </c>
      <c r="J9" s="27">
        <v>2320</v>
      </c>
      <c r="L9" s="11">
        <v>2588.8000000000002</v>
      </c>
      <c r="M9" s="11"/>
      <c r="N9" s="11">
        <v>1198.3</v>
      </c>
      <c r="O9" s="11"/>
    </row>
    <row r="10" spans="1:15" ht="16" x14ac:dyDescent="0.2">
      <c r="A10" s="10" t="s">
        <v>21</v>
      </c>
      <c r="B10" s="10"/>
      <c r="C10" s="10">
        <v>97.5</v>
      </c>
      <c r="D10" s="10"/>
      <c r="E10" s="10">
        <v>42.5</v>
      </c>
      <c r="F10" s="10"/>
      <c r="G10" s="11">
        <v>42.5</v>
      </c>
      <c r="H10" s="10"/>
      <c r="I10" s="11">
        <v>37.5</v>
      </c>
      <c r="J10" s="27">
        <v>47.5</v>
      </c>
      <c r="L10" s="11">
        <v>17.920000000000002</v>
      </c>
      <c r="M10" s="11"/>
      <c r="N10" s="11">
        <v>0</v>
      </c>
      <c r="O10" s="11"/>
    </row>
    <row r="11" spans="1:15" ht="16" x14ac:dyDescent="0.2">
      <c r="A11" s="10" t="s">
        <v>7</v>
      </c>
      <c r="B11" s="10"/>
      <c r="C11" s="10">
        <v>385.93</v>
      </c>
      <c r="D11" s="10"/>
      <c r="E11" s="10">
        <v>59.6</v>
      </c>
      <c r="F11" s="10"/>
      <c r="G11" s="11">
        <v>59.68</v>
      </c>
      <c r="H11" s="10"/>
      <c r="I11" s="11">
        <v>60.33</v>
      </c>
      <c r="J11" s="27">
        <v>363.31</v>
      </c>
      <c r="L11" s="11">
        <v>363.35</v>
      </c>
      <c r="M11" s="11"/>
      <c r="N11" s="11">
        <v>171.82</v>
      </c>
      <c r="O11" s="11"/>
    </row>
    <row r="12" spans="1:15" ht="16" x14ac:dyDescent="0.2">
      <c r="A12" s="10" t="s">
        <v>12</v>
      </c>
      <c r="B12" s="10"/>
      <c r="C12" s="10">
        <v>808.56</v>
      </c>
      <c r="D12" s="10"/>
      <c r="E12" s="10">
        <v>616.47</v>
      </c>
      <c r="F12" s="10"/>
      <c r="G12" s="11">
        <v>1146.78</v>
      </c>
      <c r="H12" s="10"/>
      <c r="I12" s="11">
        <v>794.47</v>
      </c>
      <c r="J12" s="27">
        <v>900.09</v>
      </c>
      <c r="L12" s="11">
        <v>613.79</v>
      </c>
      <c r="M12" s="11"/>
      <c r="N12" s="11">
        <v>639.9</v>
      </c>
      <c r="O12" s="11"/>
    </row>
    <row r="13" spans="1:15" ht="16" x14ac:dyDescent="0.2">
      <c r="A13" s="10" t="s">
        <v>15</v>
      </c>
      <c r="B13" s="10"/>
      <c r="C13" s="10">
        <v>100</v>
      </c>
      <c r="D13" s="10"/>
      <c r="E13" s="10">
        <v>97.5</v>
      </c>
      <c r="F13" s="10"/>
      <c r="G13" s="11">
        <v>137.5</v>
      </c>
      <c r="H13" s="10"/>
      <c r="I13" s="11">
        <v>90</v>
      </c>
      <c r="J13" s="27">
        <v>87.5</v>
      </c>
      <c r="L13" s="11">
        <v>87.5</v>
      </c>
      <c r="M13" s="11"/>
      <c r="N13" s="11">
        <v>100</v>
      </c>
      <c r="O13" s="11"/>
    </row>
    <row r="14" spans="1:15" ht="16" x14ac:dyDescent="0.2">
      <c r="A14" s="10" t="s">
        <v>24</v>
      </c>
      <c r="B14" s="10"/>
      <c r="C14" s="10">
        <v>33.5</v>
      </c>
      <c r="D14" s="10"/>
      <c r="E14" s="10">
        <v>33.5</v>
      </c>
      <c r="F14" s="10"/>
      <c r="G14" s="11">
        <v>33.5</v>
      </c>
      <c r="H14" s="10"/>
      <c r="I14" s="11">
        <v>33.5</v>
      </c>
      <c r="J14" s="27">
        <v>33.5</v>
      </c>
      <c r="L14" s="11">
        <v>38.5</v>
      </c>
      <c r="M14" s="11"/>
      <c r="N14" s="11">
        <v>98.5</v>
      </c>
      <c r="O14" s="11"/>
    </row>
    <row r="15" spans="1:15" ht="16" x14ac:dyDescent="0.2">
      <c r="A15" s="10" t="s">
        <v>4</v>
      </c>
      <c r="B15" s="10"/>
      <c r="C15" s="10">
        <v>563.86</v>
      </c>
      <c r="D15" s="10"/>
      <c r="E15" s="10">
        <v>532.07000000000005</v>
      </c>
      <c r="F15" s="10"/>
      <c r="G15" s="11">
        <v>465</v>
      </c>
      <c r="H15" s="10"/>
      <c r="I15" s="11">
        <v>554.21</v>
      </c>
      <c r="J15" s="27">
        <v>717.01</v>
      </c>
      <c r="L15" s="11">
        <v>439.71</v>
      </c>
      <c r="M15" s="11"/>
      <c r="N15" s="11">
        <v>642.33000000000004</v>
      </c>
      <c r="O15" s="11"/>
    </row>
    <row r="16" spans="1:15" ht="16" x14ac:dyDescent="0.2">
      <c r="A16" s="10" t="s">
        <v>31</v>
      </c>
      <c r="B16" s="10"/>
      <c r="C16" s="10">
        <v>0</v>
      </c>
      <c r="D16" s="10"/>
      <c r="E16" s="10">
        <v>0</v>
      </c>
      <c r="F16" s="10"/>
      <c r="G16" s="11">
        <v>0</v>
      </c>
      <c r="H16" s="10"/>
      <c r="I16" s="11">
        <v>0</v>
      </c>
      <c r="J16" s="27">
        <v>0</v>
      </c>
      <c r="L16" s="11"/>
      <c r="M16" s="11"/>
      <c r="N16" s="11"/>
      <c r="O16" s="11"/>
    </row>
    <row r="17" spans="1:15" ht="16" x14ac:dyDescent="0.2">
      <c r="A17" s="10" t="s">
        <v>16</v>
      </c>
      <c r="B17" s="10"/>
      <c r="C17" s="10">
        <v>20</v>
      </c>
      <c r="D17" s="10"/>
      <c r="E17" s="10">
        <v>20</v>
      </c>
      <c r="F17" s="10"/>
      <c r="G17" s="11">
        <v>20</v>
      </c>
      <c r="H17" s="10"/>
      <c r="I17" s="11">
        <v>20</v>
      </c>
      <c r="J17" s="27">
        <v>20</v>
      </c>
      <c r="L17" s="11">
        <v>0</v>
      </c>
      <c r="M17" s="11"/>
      <c r="N17" s="11">
        <v>0</v>
      </c>
      <c r="O17" s="11"/>
    </row>
    <row r="18" spans="1:15" ht="16" x14ac:dyDescent="0.2">
      <c r="A18" s="10" t="s">
        <v>25</v>
      </c>
      <c r="B18" s="10"/>
      <c r="C18" s="10">
        <v>57</v>
      </c>
      <c r="D18" s="10"/>
      <c r="E18" s="10">
        <v>70.599999999999994</v>
      </c>
      <c r="F18" s="10"/>
      <c r="G18" s="11">
        <v>91.34</v>
      </c>
      <c r="H18" s="10"/>
      <c r="I18" s="11">
        <v>50</v>
      </c>
      <c r="J18" s="27">
        <v>66.239999999999995</v>
      </c>
      <c r="L18" s="11">
        <v>72.599999999999994</v>
      </c>
      <c r="M18" s="11"/>
      <c r="N18" s="11">
        <v>0</v>
      </c>
      <c r="O18" s="11"/>
    </row>
    <row r="19" spans="1:15" ht="16" x14ac:dyDescent="0.2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1"/>
      <c r="M19" s="11"/>
      <c r="N19" s="11"/>
      <c r="O19" s="11"/>
    </row>
    <row r="20" spans="1:15" x14ac:dyDescent="0.2">
      <c r="B20">
        <f>SUM(B2:B19)</f>
        <v>6512.51</v>
      </c>
      <c r="C20">
        <f>SUM(C3:C19)</f>
        <v>6512.5099999999993</v>
      </c>
      <c r="D20">
        <f>SUM(D2:D19)</f>
        <v>3128.84</v>
      </c>
      <c r="E20">
        <f>SUM(E3:E19)</f>
        <v>3128.84</v>
      </c>
      <c r="F20">
        <f>SUM(F2:F19)</f>
        <v>3487.21</v>
      </c>
      <c r="G20" s="1">
        <f>SUM(G3:G19)</f>
        <v>3487.21</v>
      </c>
      <c r="H20">
        <f>SUM(H2:H19)</f>
        <v>3670.95</v>
      </c>
      <c r="I20">
        <f>SUM(I2:I19)</f>
        <v>3670.95</v>
      </c>
      <c r="J20" s="2">
        <f>SUM(J3:J19)</f>
        <v>4860.05</v>
      </c>
      <c r="K20" s="2">
        <f>SUM(K2:K19)</f>
        <v>4860.05</v>
      </c>
      <c r="L20" s="1">
        <f>SUM(L4:L19)</f>
        <v>6315.5500000000011</v>
      </c>
      <c r="M20" s="1">
        <f>SUM(M2:M19)</f>
        <v>6315.55</v>
      </c>
      <c r="N20" s="1">
        <f>SUM(N4:N19)</f>
        <v>3074.4399999999996</v>
      </c>
      <c r="O20" s="1">
        <f>SUM(O2:O19)</f>
        <v>3153.94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 Balance </vt:lpstr>
      <vt:lpstr>Trsf to Res Fnd</vt:lpstr>
      <vt:lpstr>Admin Fees</vt:lpstr>
      <vt:lpstr>'Current Balance '!Print_Area</vt:lpstr>
      <vt:lpstr>'Current Balance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Macarus</dc:creator>
  <cp:lastModifiedBy>Microsoft Office User</cp:lastModifiedBy>
  <cp:lastPrinted>2022-06-07T19:26:00Z</cp:lastPrinted>
  <dcterms:created xsi:type="dcterms:W3CDTF">2021-09-11T18:55:20Z</dcterms:created>
  <dcterms:modified xsi:type="dcterms:W3CDTF">2022-08-12T17:58:35Z</dcterms:modified>
</cp:coreProperties>
</file>